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4175" windowHeight="73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0" i="1"/>
  <c r="E31"/>
  <c r="E29"/>
  <c r="E25"/>
  <c r="E26"/>
  <c r="E24"/>
  <c r="D31"/>
  <c r="D30"/>
  <c r="D29"/>
  <c r="D26"/>
  <c r="D25"/>
  <c r="D24"/>
  <c r="C30"/>
  <c r="C31"/>
  <c r="C29"/>
  <c r="C25"/>
  <c r="C26"/>
  <c r="C24"/>
  <c r="E17"/>
  <c r="E15"/>
  <c r="E5"/>
  <c r="E7" s="1"/>
  <c r="E8" s="1"/>
  <c r="E18" l="1"/>
  <c r="E9"/>
  <c r="E10" s="1"/>
</calcChain>
</file>

<file path=xl/sharedStrings.xml><?xml version="1.0" encoding="utf-8"?>
<sst xmlns="http://schemas.openxmlformats.org/spreadsheetml/2006/main" count="30" uniqueCount="24">
  <si>
    <t>Cylinders</t>
  </si>
  <si>
    <t>Primary Area (sqin)</t>
  </si>
  <si>
    <t>Single Collector Area (sqin)</t>
  </si>
  <si>
    <t>Single Collector Diameter (in)</t>
  </si>
  <si>
    <t>Dual Collector Area (sqin)</t>
  </si>
  <si>
    <t>Dual Collector Diameter (in)</t>
  </si>
  <si>
    <t>Primary Diameter (in)</t>
  </si>
  <si>
    <t>Single Pipe Diameter (in)</t>
  </si>
  <si>
    <t>Single Pipe Area (sqin)</t>
  </si>
  <si>
    <t>Dual Pipes Diameter (in)</t>
  </si>
  <si>
    <t>Dual Pipes Area (sqin)</t>
  </si>
  <si>
    <t>Comparing Area Single to Dual</t>
  </si>
  <si>
    <t>Matching Cross Sectional Area</t>
  </si>
  <si>
    <t>Difference (switch to dual)</t>
  </si>
  <si>
    <t>OD</t>
  </si>
  <si>
    <t>Gauge</t>
  </si>
  <si>
    <t>Inches</t>
  </si>
  <si>
    <t>ID</t>
  </si>
  <si>
    <t>Weight</t>
  </si>
  <si>
    <t>Stainless Steel 18 ga</t>
  </si>
  <si>
    <t>Stainless Steel 14 ga</t>
  </si>
  <si>
    <t>OD Solid</t>
  </si>
  <si>
    <t>ID Solid</t>
  </si>
  <si>
    <t>20 Feet</t>
  </si>
</sst>
</file>

<file path=xl/styles.xml><?xml version="1.0" encoding="utf-8"?>
<styleSheet xmlns="http://schemas.openxmlformats.org/spreadsheetml/2006/main">
  <numFmts count="2">
    <numFmt numFmtId="165" formatCode="0.000000"/>
    <numFmt numFmtId="166" formatCode="0.0000"/>
  </numFmts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1" xfId="0" applyNumberFormat="1" applyFill="1" applyBorder="1"/>
    <xf numFmtId="0" fontId="0" fillId="0" borderId="1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left"/>
    </xf>
    <xf numFmtId="2" fontId="0" fillId="0" borderId="10" xfId="0" applyNumberFormat="1" applyFill="1" applyBorder="1"/>
    <xf numFmtId="0" fontId="0" fillId="0" borderId="0" xfId="0" applyBorder="1" applyAlignment="1">
      <alignment horizontal="left"/>
    </xf>
    <xf numFmtId="2" fontId="0" fillId="0" borderId="0" xfId="0" applyNumberFormat="1" applyFill="1" applyBorder="1"/>
    <xf numFmtId="9" fontId="0" fillId="0" borderId="10" xfId="0" applyNumberFormat="1" applyFill="1" applyBorder="1"/>
    <xf numFmtId="2" fontId="0" fillId="2" borderId="1" xfId="0" applyNumberFormat="1" applyFill="1" applyBorder="1"/>
    <xf numFmtId="1" fontId="0" fillId="2" borderId="1" xfId="0" applyNumberForma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Fill="1" applyBorder="1"/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workbookViewId="0">
      <selection activeCell="H10" sqref="H10"/>
    </sheetView>
  </sheetViews>
  <sheetFormatPr defaultRowHeight="15"/>
  <cols>
    <col min="1" max="1" width="4.5703125" customWidth="1"/>
    <col min="6" max="6" width="4.5703125" customWidth="1"/>
    <col min="7" max="8" width="9.5703125" bestFit="1" customWidth="1"/>
  </cols>
  <sheetData>
    <row r="1" spans="1:16">
      <c r="A1" s="10"/>
      <c r="B1" s="11"/>
      <c r="C1" s="11"/>
      <c r="D1" s="11"/>
      <c r="E1" s="11"/>
      <c r="F1" s="12"/>
    </row>
    <row r="2" spans="1:16" ht="19.5" thickBot="1">
      <c r="A2" s="1"/>
      <c r="B2" s="8" t="s">
        <v>12</v>
      </c>
      <c r="C2" s="8"/>
      <c r="D2" s="8"/>
      <c r="E2" s="9"/>
      <c r="F2" s="3"/>
      <c r="I2" s="22"/>
      <c r="J2" s="22"/>
      <c r="K2" s="22"/>
      <c r="L2" s="22"/>
      <c r="M2" s="22"/>
      <c r="N2" s="22"/>
      <c r="O2" s="22"/>
      <c r="P2" s="22"/>
    </row>
    <row r="3" spans="1:16" ht="15.75" thickTop="1">
      <c r="A3" s="1"/>
      <c r="B3" s="2"/>
      <c r="C3" s="2"/>
      <c r="D3" s="2"/>
      <c r="E3" s="2"/>
      <c r="F3" s="3"/>
      <c r="H3" s="20"/>
      <c r="I3" s="23"/>
      <c r="J3" s="23"/>
      <c r="M3" s="23"/>
      <c r="N3" s="23"/>
      <c r="O3" s="22"/>
      <c r="P3" s="22"/>
    </row>
    <row r="4" spans="1:16">
      <c r="A4" s="1"/>
      <c r="B4" s="15" t="s">
        <v>6</v>
      </c>
      <c r="C4" s="13"/>
      <c r="D4" s="15"/>
      <c r="E4" s="18">
        <v>1.5</v>
      </c>
      <c r="F4" s="3"/>
      <c r="H4" s="20"/>
      <c r="I4" s="23"/>
      <c r="J4" s="23"/>
      <c r="M4" s="23"/>
      <c r="N4" s="23"/>
      <c r="O4" s="22"/>
      <c r="P4" s="22"/>
    </row>
    <row r="5" spans="1:16">
      <c r="A5" s="1"/>
      <c r="B5" s="15" t="s">
        <v>1</v>
      </c>
      <c r="C5" s="15"/>
      <c r="D5" s="15"/>
      <c r="E5" s="7">
        <f>PI()*(E4/2)^2</f>
        <v>1.7671458676442586</v>
      </c>
      <c r="F5" s="3"/>
      <c r="H5" s="20"/>
      <c r="I5" s="23"/>
      <c r="J5" s="23"/>
      <c r="M5" s="23"/>
      <c r="N5" s="23"/>
      <c r="O5" s="22"/>
      <c r="P5" s="22"/>
    </row>
    <row r="6" spans="1:16">
      <c r="A6" s="1"/>
      <c r="B6" s="15" t="s">
        <v>0</v>
      </c>
      <c r="C6" s="13"/>
      <c r="D6" s="15"/>
      <c r="E6" s="19">
        <v>8</v>
      </c>
      <c r="F6" s="3"/>
      <c r="H6" s="20"/>
      <c r="I6" s="23"/>
      <c r="J6" s="23"/>
      <c r="M6" s="23"/>
      <c r="N6" s="23"/>
      <c r="O6" s="22"/>
      <c r="P6" s="22"/>
    </row>
    <row r="7" spans="1:16">
      <c r="A7" s="1"/>
      <c r="B7" s="15" t="s">
        <v>2</v>
      </c>
      <c r="C7" s="13"/>
      <c r="D7" s="15"/>
      <c r="E7" s="14">
        <f>E6*E5</f>
        <v>14.137166941154069</v>
      </c>
      <c r="F7" s="3"/>
      <c r="H7" s="20"/>
      <c r="I7" s="23"/>
      <c r="J7" s="23"/>
      <c r="M7" s="23"/>
      <c r="N7" s="23"/>
      <c r="O7" s="22"/>
      <c r="P7" s="22"/>
    </row>
    <row r="8" spans="1:16">
      <c r="A8" s="1"/>
      <c r="B8" s="15" t="s">
        <v>3</v>
      </c>
      <c r="C8" s="13"/>
      <c r="D8" s="15"/>
      <c r="E8" s="7">
        <f>SQRT(E7*4/PI())</f>
        <v>4.2426406871192848</v>
      </c>
      <c r="F8" s="3"/>
      <c r="H8" s="20"/>
      <c r="I8" s="23"/>
      <c r="J8" s="23"/>
      <c r="M8" s="23"/>
      <c r="N8" s="23"/>
      <c r="O8" s="22"/>
      <c r="P8" s="22"/>
    </row>
    <row r="9" spans="1:16">
      <c r="A9" s="1"/>
      <c r="B9" s="15" t="s">
        <v>4</v>
      </c>
      <c r="C9" s="13"/>
      <c r="D9" s="15"/>
      <c r="E9" s="14">
        <f>(E6/2)*E5</f>
        <v>7.0685834705770345</v>
      </c>
      <c r="F9" s="3"/>
      <c r="H9" s="20"/>
      <c r="I9" s="23"/>
      <c r="J9" s="23"/>
      <c r="M9" s="23"/>
      <c r="N9" s="23"/>
      <c r="O9" s="22"/>
      <c r="P9" s="22"/>
    </row>
    <row r="10" spans="1:16">
      <c r="A10" s="1"/>
      <c r="B10" s="15" t="s">
        <v>5</v>
      </c>
      <c r="C10" s="13"/>
      <c r="D10" s="15"/>
      <c r="E10" s="7">
        <f>SQRT(E9*4/PI())</f>
        <v>3</v>
      </c>
      <c r="F10" s="3"/>
      <c r="H10" s="20"/>
      <c r="I10" s="24"/>
      <c r="J10" s="24"/>
      <c r="M10" s="23"/>
      <c r="N10" s="23"/>
      <c r="O10" s="22"/>
      <c r="P10" s="22"/>
    </row>
    <row r="11" spans="1:16">
      <c r="A11" s="1"/>
      <c r="B11" s="15"/>
      <c r="C11" s="15"/>
      <c r="D11" s="15"/>
      <c r="E11" s="16"/>
      <c r="F11" s="3"/>
      <c r="H11" s="20"/>
      <c r="I11" s="23"/>
      <c r="J11" s="23"/>
      <c r="M11" s="23"/>
      <c r="N11" s="23"/>
      <c r="O11" s="22"/>
      <c r="P11" s="22"/>
    </row>
    <row r="12" spans="1:16" ht="19.5" thickBot="1">
      <c r="A12" s="1"/>
      <c r="B12" s="8" t="s">
        <v>11</v>
      </c>
      <c r="C12" s="8"/>
      <c r="D12" s="8"/>
      <c r="E12" s="9"/>
      <c r="F12" s="3"/>
      <c r="H12" s="20"/>
      <c r="I12" s="23"/>
      <c r="J12" s="23"/>
      <c r="M12" s="23"/>
      <c r="N12" s="23"/>
      <c r="O12" s="22"/>
      <c r="P12" s="22"/>
    </row>
    <row r="13" spans="1:16" ht="15.75" thickTop="1">
      <c r="A13" s="1"/>
      <c r="B13" s="15"/>
      <c r="C13" s="15"/>
      <c r="D13" s="15"/>
      <c r="E13" s="16"/>
      <c r="F13" s="3"/>
      <c r="H13" s="20"/>
      <c r="I13" s="23"/>
      <c r="J13" s="23"/>
      <c r="M13" s="23"/>
      <c r="N13" s="23"/>
      <c r="O13" s="22"/>
      <c r="P13" s="22"/>
    </row>
    <row r="14" spans="1:16">
      <c r="A14" s="1"/>
      <c r="B14" s="15" t="s">
        <v>7</v>
      </c>
      <c r="C14" s="15"/>
      <c r="D14" s="15"/>
      <c r="E14" s="18">
        <v>3</v>
      </c>
      <c r="F14" s="3"/>
      <c r="I14" s="22"/>
      <c r="J14" s="22"/>
      <c r="M14" s="22"/>
      <c r="N14" s="22"/>
      <c r="O14" s="22"/>
      <c r="P14" s="22"/>
    </row>
    <row r="15" spans="1:16">
      <c r="A15" s="1"/>
      <c r="B15" s="15" t="s">
        <v>8</v>
      </c>
      <c r="C15" s="15"/>
      <c r="D15" s="15"/>
      <c r="E15" s="14">
        <f>PI()*(E14/2)^2</f>
        <v>7.0685834705770345</v>
      </c>
      <c r="F15" s="3"/>
      <c r="I15" s="22"/>
      <c r="J15" s="22"/>
      <c r="K15" s="22"/>
      <c r="L15" s="22"/>
      <c r="M15" s="22"/>
      <c r="N15" s="22"/>
      <c r="O15" s="22"/>
      <c r="P15" s="22"/>
    </row>
    <row r="16" spans="1:16">
      <c r="A16" s="1"/>
      <c r="B16" s="15" t="s">
        <v>9</v>
      </c>
      <c r="C16" s="15"/>
      <c r="D16" s="15"/>
      <c r="E16" s="18">
        <v>2.25</v>
      </c>
      <c r="F16" s="3"/>
      <c r="I16" s="22"/>
      <c r="J16" s="22"/>
      <c r="K16" s="22"/>
      <c r="L16" s="22"/>
      <c r="M16" s="22"/>
      <c r="N16" s="22"/>
      <c r="O16" s="22"/>
      <c r="P16" s="22"/>
    </row>
    <row r="17" spans="1:16">
      <c r="A17" s="1"/>
      <c r="B17" s="15" t="s">
        <v>10</v>
      </c>
      <c r="C17" s="15"/>
      <c r="D17" s="15"/>
      <c r="E17" s="14">
        <f>2*PI()*(E16/2)^2</f>
        <v>7.9521564043991635</v>
      </c>
      <c r="F17" s="3"/>
      <c r="I17" s="22"/>
      <c r="J17" s="22"/>
      <c r="K17" s="22"/>
      <c r="L17" s="22"/>
      <c r="M17" s="22"/>
      <c r="N17" s="22"/>
      <c r="O17" s="22"/>
      <c r="P17" s="22"/>
    </row>
    <row r="18" spans="1:16">
      <c r="A18" s="1"/>
      <c r="B18" s="15" t="s">
        <v>13</v>
      </c>
      <c r="C18" s="15"/>
      <c r="D18" s="15"/>
      <c r="E18" s="17">
        <f>E17/E15</f>
        <v>1.125</v>
      </c>
      <c r="F18" s="3"/>
      <c r="I18" s="22"/>
      <c r="J18" s="22"/>
      <c r="K18" s="22"/>
      <c r="L18" s="22"/>
      <c r="M18" s="22"/>
      <c r="N18" s="22"/>
      <c r="O18" s="22"/>
      <c r="P18" s="22"/>
    </row>
    <row r="19" spans="1:16">
      <c r="A19" s="4"/>
      <c r="B19" s="5"/>
      <c r="C19" s="5"/>
      <c r="D19" s="5"/>
      <c r="E19" s="5"/>
      <c r="F19" s="6"/>
      <c r="I19" s="22"/>
      <c r="J19" s="22"/>
      <c r="K19" s="22"/>
      <c r="N19" s="22"/>
      <c r="O19" s="22"/>
      <c r="P19" s="22"/>
    </row>
    <row r="20" spans="1:16">
      <c r="I20" s="22"/>
      <c r="J20" s="22"/>
      <c r="K20" s="22"/>
      <c r="N20" s="22"/>
      <c r="O20" s="22"/>
      <c r="P20" s="22"/>
    </row>
    <row r="21" spans="1:16">
      <c r="I21" s="22"/>
      <c r="J21" s="22"/>
      <c r="N21" s="22"/>
      <c r="O21" s="22"/>
      <c r="P21" s="22"/>
    </row>
    <row r="22" spans="1:16">
      <c r="B22" t="s">
        <v>19</v>
      </c>
      <c r="D22" s="21"/>
      <c r="E22" s="21"/>
      <c r="G22" s="27"/>
      <c r="H22" s="27"/>
      <c r="I22" s="22"/>
      <c r="J22" s="25" t="s">
        <v>15</v>
      </c>
      <c r="K22" s="25" t="s">
        <v>16</v>
      </c>
      <c r="N22" s="22"/>
      <c r="O22" s="22"/>
      <c r="P22" s="22"/>
    </row>
    <row r="23" spans="1:16">
      <c r="B23" s="26" t="s">
        <v>14</v>
      </c>
      <c r="C23" s="26" t="s">
        <v>17</v>
      </c>
      <c r="D23" s="29" t="s">
        <v>18</v>
      </c>
      <c r="E23" s="29" t="s">
        <v>23</v>
      </c>
      <c r="G23" s="27" t="s">
        <v>21</v>
      </c>
      <c r="H23" s="27" t="s">
        <v>22</v>
      </c>
      <c r="J23" s="23">
        <v>8</v>
      </c>
      <c r="K23" s="23">
        <v>0.16439999999999999</v>
      </c>
    </row>
    <row r="24" spans="1:16">
      <c r="B24" s="26">
        <v>3</v>
      </c>
      <c r="C24" s="26">
        <f>B24-2*0.0478</f>
        <v>2.9043999999999999</v>
      </c>
      <c r="D24" s="28">
        <f>24.05592-22.478921</f>
        <v>1.5769990000000007</v>
      </c>
      <c r="E24" s="26">
        <f>D24*20</f>
        <v>31.539980000000014</v>
      </c>
      <c r="G24" s="27">
        <v>24.05592</v>
      </c>
      <c r="H24" s="27">
        <v>22.478921</v>
      </c>
      <c r="J24" s="23">
        <v>9</v>
      </c>
      <c r="K24" s="23">
        <v>0.14940000000000001</v>
      </c>
    </row>
    <row r="25" spans="1:16">
      <c r="B25" s="26">
        <v>2.5</v>
      </c>
      <c r="C25" s="26">
        <f t="shared" ref="C25:C26" si="0">B25-2*0.0478</f>
        <v>2.4043999999999999</v>
      </c>
      <c r="D25" s="28">
        <f>16.7055-15.395789</f>
        <v>1.3097110000000001</v>
      </c>
      <c r="E25" s="26">
        <f t="shared" ref="E25:E26" si="1">D25*20</f>
        <v>26.194220000000001</v>
      </c>
      <c r="G25" s="27">
        <v>16.705500000000001</v>
      </c>
      <c r="H25" s="27">
        <v>15.395789000000001</v>
      </c>
      <c r="J25" s="23">
        <v>10</v>
      </c>
      <c r="K25" s="23">
        <v>0.13450000000000001</v>
      </c>
    </row>
    <row r="26" spans="1:16">
      <c r="B26" s="26">
        <v>2.25</v>
      </c>
      <c r="C26" s="26">
        <f t="shared" si="0"/>
        <v>2.1543999999999999</v>
      </c>
      <c r="D26" s="28">
        <f>13.531455-12.355388</f>
        <v>1.1760669999999998</v>
      </c>
      <c r="E26" s="26">
        <f t="shared" si="1"/>
        <v>23.521339999999995</v>
      </c>
      <c r="G26" s="27">
        <v>13.531454999999999</v>
      </c>
      <c r="H26" s="27">
        <v>12.355388</v>
      </c>
      <c r="J26" s="23">
        <v>11</v>
      </c>
      <c r="K26" s="23">
        <v>0.1196</v>
      </c>
    </row>
    <row r="27" spans="1:16">
      <c r="B27" s="26" t="s">
        <v>20</v>
      </c>
      <c r="C27" s="26"/>
      <c r="D27" s="28"/>
      <c r="E27" s="28"/>
      <c r="G27" s="27"/>
      <c r="H27" s="27"/>
      <c r="J27" s="23">
        <v>12</v>
      </c>
      <c r="K27" s="23">
        <v>0.1046</v>
      </c>
    </row>
    <row r="28" spans="1:16">
      <c r="B28" s="26" t="s">
        <v>14</v>
      </c>
      <c r="C28" s="26" t="s">
        <v>17</v>
      </c>
      <c r="D28" s="28" t="s">
        <v>18</v>
      </c>
      <c r="E28" s="28" t="s">
        <v>23</v>
      </c>
      <c r="G28" s="27" t="s">
        <v>21</v>
      </c>
      <c r="H28" s="27" t="s">
        <v>22</v>
      </c>
      <c r="J28" s="23">
        <v>14</v>
      </c>
      <c r="K28" s="23">
        <v>7.4700000000000003E-2</v>
      </c>
    </row>
    <row r="29" spans="1:16">
      <c r="B29" s="26">
        <v>3</v>
      </c>
      <c r="C29" s="26">
        <f>B29-2*0.0747</f>
        <v>2.8506</v>
      </c>
      <c r="D29" s="28">
        <f>24.05592-21.710468</f>
        <v>2.3454520000000016</v>
      </c>
      <c r="E29" s="26">
        <f>D29*20</f>
        <v>46.909040000000033</v>
      </c>
      <c r="G29" s="27">
        <v>24.05592</v>
      </c>
      <c r="H29" s="27">
        <v>21.710467999999999</v>
      </c>
      <c r="J29" s="24">
        <v>16</v>
      </c>
      <c r="K29" s="23">
        <v>5.9799999999999999E-2</v>
      </c>
    </row>
    <row r="30" spans="1:16">
      <c r="B30" s="26">
        <v>2.5</v>
      </c>
      <c r="C30" s="26">
        <f t="shared" ref="C30:C31" si="2">B30-2*0.0747</f>
        <v>2.3506</v>
      </c>
      <c r="D30" s="28">
        <f>16.7055-14.76098</f>
        <v>1.9445200000000007</v>
      </c>
      <c r="E30" s="26">
        <f t="shared" ref="E30:E31" si="3">D30*20</f>
        <v>38.890400000000014</v>
      </c>
      <c r="G30" s="27">
        <v>16.705500000000001</v>
      </c>
      <c r="H30" s="27">
        <v>14.76098</v>
      </c>
      <c r="J30" s="24">
        <v>18</v>
      </c>
      <c r="K30" s="23">
        <v>4.7800000000000002E-2</v>
      </c>
    </row>
    <row r="31" spans="1:16">
      <c r="B31" s="26">
        <v>2.25</v>
      </c>
      <c r="C31" s="26">
        <f t="shared" si="2"/>
        <v>2.1006</v>
      </c>
      <c r="D31" s="28">
        <f>13.531455-11.787401</f>
        <v>1.7440540000000002</v>
      </c>
      <c r="E31" s="26">
        <f t="shared" si="3"/>
        <v>34.881080000000004</v>
      </c>
      <c r="G31" s="27">
        <v>13.531454999999999</v>
      </c>
      <c r="H31" s="27">
        <v>11.787400999999999</v>
      </c>
      <c r="J31" s="24">
        <v>20</v>
      </c>
      <c r="K31" s="23">
        <v>3.5900000000000001E-2</v>
      </c>
    </row>
    <row r="32" spans="1:16">
      <c r="J32" s="24">
        <v>22</v>
      </c>
      <c r="K32" s="23">
        <v>2.9899999999999999E-2</v>
      </c>
    </row>
    <row r="33" spans="10:11">
      <c r="J33" s="24">
        <v>24</v>
      </c>
      <c r="K33" s="23">
        <v>2.3900000000000001E-2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Howard</dc:creator>
  <cp:lastModifiedBy>Ethan Howard</cp:lastModifiedBy>
  <cp:lastPrinted>2009-02-10T06:51:18Z</cp:lastPrinted>
  <dcterms:created xsi:type="dcterms:W3CDTF">2008-12-13T22:44:32Z</dcterms:created>
  <dcterms:modified xsi:type="dcterms:W3CDTF">2009-04-26T07:16:39Z</dcterms:modified>
</cp:coreProperties>
</file>